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AAA\Asztal\"/>
    </mc:Choice>
  </mc:AlternateContent>
  <xr:revisionPtr revIDLastSave="0" documentId="13_ncr:1_{74E23222-D5E1-4711-A528-5700AC957769}" xr6:coauthVersionLast="36" xr6:coauthVersionMax="36" xr10:uidLastSave="{00000000-0000-0000-0000-000000000000}"/>
  <bookViews>
    <workbookView xWindow="-105" yWindow="-105" windowWidth="23250" windowHeight="12570" tabRatio="801" firstSheet="1" activeTab="1" xr2:uid="{00000000-000D-0000-FFFF-FFFF00000000}"/>
  </bookViews>
  <sheets>
    <sheet name="Díjalap számítása" sheetId="2" state="hidden" r:id="rId1"/>
    <sheet name=" Zeneművészet ek., egyéni" sheetId="4" r:id="rId2"/>
  </sheets>
  <definedNames>
    <definedName name="_xlnm.Print_Area" localSheetId="1">' Zeneművészet ek., egyéni'!$A$1:$E$46</definedName>
  </definedNames>
  <calcPr calcId="191029"/>
</workbook>
</file>

<file path=xl/calcChain.xml><?xml version="1.0" encoding="utf-8"?>
<calcChain xmlns="http://schemas.openxmlformats.org/spreadsheetml/2006/main">
  <c r="C13" i="4" l="1"/>
  <c r="D13" i="4" s="1"/>
  <c r="E13" i="4" s="1"/>
  <c r="D12" i="4"/>
  <c r="E12" i="4" s="1"/>
  <c r="C12" i="4"/>
  <c r="C11" i="4"/>
  <c r="D11" i="4" s="1"/>
  <c r="E11" i="4" s="1"/>
  <c r="C10" i="4"/>
  <c r="D10" i="4" s="1"/>
  <c r="E10" i="4" s="1"/>
  <c r="C9" i="4"/>
  <c r="D9" i="4" s="1"/>
  <c r="E9" i="4" s="1"/>
  <c r="D8" i="4"/>
  <c r="E8" i="4" s="1"/>
  <c r="C8" i="4"/>
  <c r="B7" i="2" l="1"/>
  <c r="D14" i="2" l="1"/>
  <c r="C14" i="2"/>
  <c r="B14" i="2"/>
  <c r="F12" i="2" s="1"/>
  <c r="F10" i="2" l="1"/>
  <c r="G10" i="2" s="1"/>
  <c r="F11" i="2"/>
  <c r="G11" i="2" s="1"/>
  <c r="F9" i="2"/>
  <c r="G9" i="2" s="1"/>
  <c r="C45" i="4" s="1"/>
  <c r="D45" i="4" s="1"/>
  <c r="E45" i="4" s="1"/>
  <c r="F13" i="2"/>
  <c r="G13" i="2" s="1"/>
  <c r="G12" i="2"/>
  <c r="C41" i="4" l="1"/>
  <c r="D41" i="4" s="1"/>
  <c r="E41" i="4" s="1"/>
  <c r="C20" i="4"/>
  <c r="D20" i="4" s="1"/>
  <c r="E20" i="4" s="1"/>
  <c r="C30" i="4"/>
  <c r="D30" i="4" s="1"/>
  <c r="E30" i="4" s="1"/>
  <c r="F14" i="2"/>
  <c r="C38" i="4"/>
  <c r="D38" i="4" s="1"/>
  <c r="E38" i="4" s="1"/>
  <c r="C22" i="4"/>
  <c r="D22" i="4" s="1"/>
  <c r="E22" i="4" s="1"/>
  <c r="C31" i="4"/>
  <c r="D31" i="4" s="1"/>
  <c r="E31" i="4" s="1"/>
  <c r="C42" i="4"/>
  <c r="D42" i="4" s="1"/>
  <c r="E42" i="4" s="1"/>
  <c r="C29" i="4"/>
  <c r="D29" i="4" s="1"/>
  <c r="E29" i="4" s="1"/>
  <c r="C39" i="4"/>
  <c r="D39" i="4" s="1"/>
  <c r="E39" i="4" s="1"/>
  <c r="C21" i="4"/>
  <c r="D21" i="4" s="1"/>
  <c r="E21" i="4" s="1"/>
  <c r="C23" i="4"/>
  <c r="D23" i="4" s="1"/>
  <c r="E23" i="4" s="1"/>
  <c r="C28" i="4"/>
  <c r="D28" i="4" s="1"/>
  <c r="E28" i="4" s="1"/>
  <c r="C27" i="4"/>
  <c r="D27" i="4" s="1"/>
  <c r="E27" i="4" s="1"/>
  <c r="C43" i="4"/>
  <c r="D43" i="4" s="1"/>
  <c r="E43" i="4" s="1"/>
  <c r="C24" i="4"/>
  <c r="D24" i="4" s="1"/>
  <c r="E24" i="4" s="1"/>
  <c r="C35" i="4"/>
  <c r="D35" i="4" s="1"/>
  <c r="E35" i="4" s="1"/>
  <c r="C32" i="4"/>
  <c r="D32" i="4" s="1"/>
  <c r="E32" i="4" s="1"/>
  <c r="C36" i="4"/>
  <c r="D36" i="4" s="1"/>
  <c r="E36" i="4" s="1"/>
  <c r="C46" i="4"/>
  <c r="D46" i="4" s="1"/>
  <c r="E46" i="4" s="1"/>
  <c r="C34" i="4"/>
  <c r="D34" i="4" s="1"/>
  <c r="E34" i="4" s="1"/>
  <c r="C44" i="4"/>
  <c r="D44" i="4" s="1"/>
  <c r="E44" i="4" s="1"/>
  <c r="C25" i="4"/>
  <c r="D25" i="4" s="1"/>
  <c r="E25" i="4" s="1"/>
  <c r="C37" i="4"/>
  <c r="D37" i="4" s="1"/>
  <c r="E3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Hubay Jenő Zeneiskola</author>
  </authors>
  <commentList>
    <comment ref="E8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 xml:space="preserve">
jogszabály alapján: Nkt. 4. mell.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Hubay Jenő Zeneiskola</author>
  </authors>
  <commentList>
    <comment ref="A3" authorId="0" shapeId="0" xr:uid="{D8924082-39C6-4FA4-A061-4E1619191846}">
      <text>
        <r>
          <rPr>
            <b/>
            <sz val="8"/>
            <color indexed="81"/>
            <rFont val="Tahoma"/>
            <family val="2"/>
            <charset val="238"/>
          </rPr>
          <t>Hubay Jenő Zeneiskola:</t>
        </r>
        <r>
          <rPr>
            <sz val="8"/>
            <color indexed="81"/>
            <rFont val="Tahoma"/>
            <family val="2"/>
            <charset val="238"/>
          </rPr>
          <t xml:space="preserve">
szolfézs ek, ill. főtanszak</t>
        </r>
      </text>
    </comment>
  </commentList>
</comments>
</file>

<file path=xl/sharedStrings.xml><?xml version="1.0" encoding="utf-8"?>
<sst xmlns="http://schemas.openxmlformats.org/spreadsheetml/2006/main" count="76" uniqueCount="44">
  <si>
    <t>Éves kiadás összesen</t>
  </si>
  <si>
    <t>személyi kiadások</t>
  </si>
  <si>
    <t>járulékok</t>
  </si>
  <si>
    <t>összes kiadás</t>
  </si>
  <si>
    <t>Tantárgyfelosztás összes heti óraszámának arányos felosztása, művészeti áganként</t>
  </si>
  <si>
    <t>összes tanuló órái: óra/hét</t>
  </si>
  <si>
    <t>Összes tanuló</t>
  </si>
  <si>
    <t>csoport szám</t>
  </si>
  <si>
    <t>csoport átlaglétszám</t>
  </si>
  <si>
    <t>Tantárgyfelosztás szerinti órák aránya</t>
  </si>
  <si>
    <t>Ráfordítások arányos éves összege, tanulónként</t>
  </si>
  <si>
    <t>zene/egyéni/Kz</t>
  </si>
  <si>
    <t>zene/csoportos (szolf. ek)</t>
  </si>
  <si>
    <t>tánc/csoportos</t>
  </si>
  <si>
    <t>képző- és iparművészet/ csoportos</t>
  </si>
  <si>
    <t>szín- és bábművészet/ csoportos</t>
  </si>
  <si>
    <t>összesen:</t>
  </si>
  <si>
    <t xml:space="preserve">Zeneművészeti ág - egyéni képzés </t>
  </si>
  <si>
    <t>Éves egy tanulóra eső díj:</t>
  </si>
  <si>
    <t>TÉRÍTÉSI DÍJAK MÉRTÉKE</t>
  </si>
  <si>
    <t>6-18 év közötti tanulók</t>
  </si>
  <si>
    <t>Tanulmányi átlag</t>
  </si>
  <si>
    <t>Díjalap %-a</t>
  </si>
  <si>
    <t>Megállapított díj/év</t>
  </si>
  <si>
    <t>Fizetendő kerekítve</t>
  </si>
  <si>
    <t>4,5-5,0 között</t>
  </si>
  <si>
    <t>4,0-4,4 között</t>
  </si>
  <si>
    <t>3,5-3,9 között</t>
  </si>
  <si>
    <t>3,0-3,4 között</t>
  </si>
  <si>
    <t>2,0-2,9 között</t>
  </si>
  <si>
    <t>elégtelen</t>
  </si>
  <si>
    <t>18-22 év közötti tanulók</t>
  </si>
  <si>
    <t>TANDÍJAK MÉRTÉKE (6-18 év között, a 229/2012. (VIII. 28.) Korm. rendelet 36.§ (1) a) pontban meghatározott mértéket meghaladó tanóra esetén)</t>
  </si>
  <si>
    <t>TANDÍJAK MÉRTÉKE (6 év alatt, 18 év felett, a tanulmányi követelmények nem teljesítése miatt az évfolyam második vagy további alkalommal történő megismétlése, továbbá minden tanórai foglalkozás annak, aki nem tanköteles, feltéve, hogy nem áll tanulói jogviszonyban a nappali rendszerű vagy nappali oktatás munkarendje szerinti oktatásban, valamint annak, aki a huszonkettedik életévét betöltötte)</t>
  </si>
  <si>
    <t>Zeneművészeti ág - szolf.ek. csoportos</t>
  </si>
  <si>
    <t>ISKOLA NEVE</t>
  </si>
  <si>
    <t>A kék mezőket a pénzügy, a sárga mezőket a tanügy tölti ki.</t>
  </si>
  <si>
    <t>dologi kiadások</t>
  </si>
  <si>
    <t>Beruházás</t>
  </si>
  <si>
    <t>PD19</t>
  </si>
  <si>
    <t>Dunaharaszti</t>
  </si>
  <si>
    <t>Intézményi folyó kiadások - A 2022. évi kiadások és a 2022-23-es tanév óraszámai és tanulólétszámai szerepelnek a táblázatban.</t>
  </si>
  <si>
    <t>Térítési- és tandíj 2026/2027. tanév</t>
  </si>
  <si>
    <t>Fizetendő/  félév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</si>
</sst>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Ft&quot;_-;\-* #,##0\ &quot;Ft&quot;_-;_-* &quot;-&quot;\ &quot;Ft&quot;_-;_-@_-"/>
    <numFmt numFmtId="164" formatCode="0.000"/>
    <numFmt numFmtId="165" formatCode="#,##0.0"/>
    <numFmt numFmtId="169" formatCode="#,##0\ &quot;Ft&quot;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4"/>
      <name val="Arial"/>
      <family val="2"/>
      <charset val="238"/>
    </font>
    <font>
      <sz val="8"/>
      <color indexed="81"/>
      <name val="Tahoma"/>
      <family val="2"/>
      <charset val="238"/>
    </font>
    <font>
      <b/>
      <sz val="14"/>
      <color indexed="10"/>
      <name val="Arial"/>
      <family val="2"/>
      <charset val="238"/>
    </font>
    <font>
      <b/>
      <sz val="8"/>
      <color indexed="81"/>
      <name val="Tahoma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79">
    <xf numFmtId="0" fontId="0" fillId="0" borderId="0" xfId="0"/>
    <xf numFmtId="0" fontId="2" fillId="0" borderId="0" xfId="0" applyFont="1" applyAlignment="1">
      <alignment horizontal="center" vertical="center" wrapText="1"/>
    </xf>
    <xf numFmtId="4" fontId="0" fillId="0" borderId="0" xfId="0" applyNumberFormat="1"/>
    <xf numFmtId="0" fontId="3" fillId="0" borderId="0" xfId="0" applyFont="1"/>
    <xf numFmtId="3" fontId="0" fillId="0" borderId="0" xfId="0" applyNumberFormat="1"/>
    <xf numFmtId="3" fontId="0" fillId="4" borderId="2" xfId="0" applyNumberFormat="1" applyFill="1" applyBorder="1" applyProtection="1">
      <protection locked="0"/>
    </xf>
    <xf numFmtId="0" fontId="3" fillId="5" borderId="2" xfId="0" applyFont="1" applyFill="1" applyBorder="1" applyProtection="1">
      <protection hidden="1"/>
    </xf>
    <xf numFmtId="0" fontId="3" fillId="6" borderId="2" xfId="0" applyFont="1" applyFill="1" applyBorder="1"/>
    <xf numFmtId="3" fontId="0" fillId="7" borderId="2" xfId="0" applyNumberFormat="1" applyFill="1" applyBorder="1" applyProtection="1">
      <protection locked="0"/>
    </xf>
    <xf numFmtId="3" fontId="3" fillId="7" borderId="2" xfId="0" applyNumberFormat="1" applyFont="1" applyFill="1" applyBorder="1" applyProtection="1">
      <protection locked="0"/>
    </xf>
    <xf numFmtId="3" fontId="3" fillId="4" borderId="2" xfId="0" applyNumberFormat="1" applyFont="1" applyFill="1" applyBorder="1" applyProtection="1">
      <protection locked="0"/>
    </xf>
    <xf numFmtId="3" fontId="1" fillId="2" borderId="2" xfId="0" applyNumberFormat="1" applyFont="1" applyFill="1" applyBorder="1"/>
    <xf numFmtId="3" fontId="1" fillId="5" borderId="2" xfId="0" applyNumberFormat="1" applyFont="1" applyFill="1" applyBorder="1"/>
    <xf numFmtId="165" fontId="1" fillId="5" borderId="2" xfId="0" applyNumberFormat="1" applyFont="1" applyFill="1" applyBorder="1"/>
    <xf numFmtId="0" fontId="3" fillId="8" borderId="0" xfId="0" applyFont="1" applyFill="1"/>
    <xf numFmtId="0" fontId="0" fillId="8" borderId="0" xfId="0" applyFill="1"/>
    <xf numFmtId="0" fontId="4" fillId="0" borderId="0" xfId="0" applyFont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2" borderId="2" xfId="0" applyFont="1" applyFill="1" applyBorder="1"/>
    <xf numFmtId="0" fontId="1" fillId="0" borderId="2" xfId="0" applyFont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3" fillId="0" borderId="2" xfId="0" quotePrefix="1" applyFont="1" applyBorder="1"/>
    <xf numFmtId="169" fontId="0" fillId="0" borderId="2" xfId="0" applyNumberFormat="1" applyBorder="1"/>
    <xf numFmtId="169" fontId="3" fillId="0" borderId="2" xfId="0" applyNumberFormat="1" applyFont="1" applyBorder="1"/>
    <xf numFmtId="169" fontId="1" fillId="11" borderId="2" xfId="0" applyNumberFormat="1" applyFont="1" applyFill="1" applyBorder="1"/>
    <xf numFmtId="0" fontId="0" fillId="0" borderId="6" xfId="0" applyBorder="1"/>
    <xf numFmtId="169" fontId="0" fillId="0" borderId="0" xfId="0" applyNumberFormat="1"/>
    <xf numFmtId="169" fontId="3" fillId="0" borderId="0" xfId="0" applyNumberFormat="1" applyFont="1"/>
    <xf numFmtId="169" fontId="1" fillId="8" borderId="0" xfId="0" applyNumberFormat="1" applyFont="1" applyFill="1"/>
    <xf numFmtId="0" fontId="3" fillId="0" borderId="2" xfId="0" applyFont="1" applyBorder="1"/>
    <xf numFmtId="42" fontId="3" fillId="0" borderId="2" xfId="0" applyNumberFormat="1" applyFont="1" applyBorder="1"/>
    <xf numFmtId="3" fontId="0" fillId="2" borderId="2" xfId="0" applyNumberFormat="1" applyFill="1" applyBorder="1"/>
    <xf numFmtId="0" fontId="2" fillId="0" borderId="2" xfId="0" applyFont="1" applyBorder="1"/>
    <xf numFmtId="0" fontId="4" fillId="0" borderId="2" xfId="0" applyFont="1" applyBorder="1"/>
    <xf numFmtId="0" fontId="4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2" xfId="0" applyNumberFormat="1" applyBorder="1"/>
    <xf numFmtId="165" fontId="0" fillId="0" borderId="2" xfId="0" applyNumberFormat="1" applyBorder="1"/>
    <xf numFmtId="164" fontId="1" fillId="0" borderId="2" xfId="0" applyNumberFormat="1" applyFont="1" applyBorder="1"/>
    <xf numFmtId="3" fontId="0" fillId="12" borderId="2" xfId="0" applyNumberFormat="1" applyFill="1" applyBorder="1" applyProtection="1">
      <protection locked="0"/>
    </xf>
    <xf numFmtId="3" fontId="3" fillId="12" borderId="2" xfId="0" applyNumberFormat="1" applyFont="1" applyFill="1" applyBorder="1" applyProtection="1">
      <protection locked="0"/>
    </xf>
    <xf numFmtId="0" fontId="12" fillId="0" borderId="0" xfId="0" applyFont="1" applyAlignment="1">
      <alignment horizontal="center"/>
    </xf>
    <xf numFmtId="3" fontId="5" fillId="3" borderId="3" xfId="0" applyNumberFormat="1" applyFont="1" applyFill="1" applyBorder="1" applyAlignment="1">
      <alignment horizontal="right"/>
    </xf>
    <xf numFmtId="3" fontId="5" fillId="3" borderId="5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 vertical="top"/>
    </xf>
    <xf numFmtId="3" fontId="0" fillId="0" borderId="8" xfId="0" applyNumberFormat="1" applyBorder="1" applyAlignment="1">
      <alignment horizontal="center" vertical="top"/>
    </xf>
    <xf numFmtId="3" fontId="0" fillId="0" borderId="9" xfId="0" applyNumberForma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0" fillId="0" borderId="1" xfId="0" applyNumberFormat="1" applyBorder="1" applyAlignment="1">
      <alignment horizontal="center" vertical="top"/>
    </xf>
    <xf numFmtId="3" fontId="0" fillId="0" borderId="10" xfId="0" applyNumberFormat="1" applyBorder="1" applyAlignment="1">
      <alignment horizontal="center" vertical="top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left" wrapText="1"/>
    </xf>
    <xf numFmtId="0" fontId="4" fillId="10" borderId="5" xfId="0" applyFont="1" applyFill="1" applyBorder="1" applyAlignment="1">
      <alignment horizontal="left" wrapText="1"/>
    </xf>
    <xf numFmtId="0" fontId="1" fillId="9" borderId="3" xfId="0" applyFont="1" applyFill="1" applyBorder="1" applyAlignment="1">
      <alignment horizontal="center" wrapText="1"/>
    </xf>
    <xf numFmtId="0" fontId="3" fillId="9" borderId="5" xfId="0" applyFont="1" applyFill="1" applyBorder="1" applyAlignment="1">
      <alignment horizontal="center" wrapText="1"/>
    </xf>
    <xf numFmtId="0" fontId="3" fillId="9" borderId="4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4" fillId="10" borderId="3" xfId="0" applyFont="1" applyFill="1" applyBorder="1" applyAlignment="1">
      <alignment horizontal="left"/>
    </xf>
    <xf numFmtId="0" fontId="4" fillId="10" borderId="5" xfId="0" applyFont="1" applyFill="1" applyBorder="1" applyAlignment="1">
      <alignment horizontal="left"/>
    </xf>
    <xf numFmtId="0" fontId="4" fillId="10" borderId="4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ál" xfId="0" builtinId="0"/>
    <cellStyle name="Normá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workbookViewId="0">
      <selection activeCell="B16" sqref="B16"/>
    </sheetView>
  </sheetViews>
  <sheetFormatPr defaultRowHeight="15" x14ac:dyDescent="0.25"/>
  <cols>
    <col min="1" max="1" width="56.7109375" bestFit="1" customWidth="1"/>
    <col min="2" max="2" width="7.7109375" bestFit="1" customWidth="1"/>
    <col min="3" max="3" width="9.5703125" customWidth="1"/>
    <col min="4" max="4" width="7.7109375" bestFit="1" customWidth="1"/>
    <col min="5" max="5" width="8.5703125" bestFit="1" customWidth="1"/>
    <col min="6" max="6" width="13.85546875" bestFit="1" customWidth="1"/>
    <col min="7" max="7" width="13.28515625" bestFit="1" customWidth="1"/>
  </cols>
  <sheetData>
    <row r="1" spans="1:16" ht="30.75" customHeight="1" x14ac:dyDescent="0.25">
      <c r="A1" s="48" t="s">
        <v>41</v>
      </c>
      <c r="B1" s="49"/>
      <c r="C1" s="49"/>
      <c r="D1" s="49"/>
      <c r="E1" s="49"/>
      <c r="F1" s="49"/>
      <c r="G1" s="50"/>
      <c r="H1" s="16"/>
    </row>
    <row r="2" spans="1:16" x14ac:dyDescent="0.25">
      <c r="A2" s="51" t="s">
        <v>0</v>
      </c>
      <c r="B2" s="51"/>
      <c r="C2" s="51"/>
      <c r="D2" t="s">
        <v>35</v>
      </c>
      <c r="F2" s="1" t="s">
        <v>39</v>
      </c>
      <c r="G2" s="1" t="s">
        <v>40</v>
      </c>
      <c r="H2" s="1"/>
    </row>
    <row r="3" spans="1:16" x14ac:dyDescent="0.25">
      <c r="A3" s="34" t="s">
        <v>1</v>
      </c>
      <c r="B3" s="52">
        <v>102123334</v>
      </c>
      <c r="C3" s="53"/>
      <c r="D3" s="2"/>
      <c r="E3" s="2"/>
      <c r="F3" s="2"/>
      <c r="G3" s="2"/>
      <c r="H3" s="2"/>
    </row>
    <row r="4" spans="1:16" x14ac:dyDescent="0.25">
      <c r="A4" s="34" t="s">
        <v>2</v>
      </c>
      <c r="B4" s="54">
        <v>13210594</v>
      </c>
      <c r="C4" s="55"/>
    </row>
    <row r="5" spans="1:16" x14ac:dyDescent="0.25">
      <c r="A5" s="34" t="s">
        <v>37</v>
      </c>
      <c r="B5" s="54">
        <v>6863199</v>
      </c>
      <c r="C5" s="55"/>
    </row>
    <row r="6" spans="1:16" x14ac:dyDescent="0.25">
      <c r="A6" s="35" t="s">
        <v>38</v>
      </c>
      <c r="B6" s="56">
        <v>535061</v>
      </c>
      <c r="C6" s="57"/>
    </row>
    <row r="7" spans="1:16" ht="18.75" x14ac:dyDescent="0.3">
      <c r="A7" s="35" t="s">
        <v>3</v>
      </c>
      <c r="B7" s="46">
        <f>SUM(B3:B6)</f>
        <v>122732188</v>
      </c>
      <c r="C7" s="47"/>
      <c r="D7" s="3"/>
      <c r="E7" s="4"/>
      <c r="F7" s="3"/>
      <c r="G7" s="4"/>
    </row>
    <row r="8" spans="1:16" ht="51" x14ac:dyDescent="0.25">
      <c r="A8" s="36" t="s">
        <v>4</v>
      </c>
      <c r="B8" s="38" t="s">
        <v>5</v>
      </c>
      <c r="C8" s="39" t="s">
        <v>6</v>
      </c>
      <c r="D8" s="39" t="s">
        <v>7</v>
      </c>
      <c r="E8" s="39" t="s">
        <v>8</v>
      </c>
      <c r="F8" s="38" t="s">
        <v>9</v>
      </c>
      <c r="G8" s="38" t="s">
        <v>10</v>
      </c>
    </row>
    <row r="9" spans="1:16" x14ac:dyDescent="0.25">
      <c r="A9" s="37" t="s">
        <v>11</v>
      </c>
      <c r="B9" s="5">
        <v>360</v>
      </c>
      <c r="C9" s="5">
        <v>251</v>
      </c>
      <c r="D9" s="6"/>
      <c r="E9" s="7">
        <v>1</v>
      </c>
      <c r="F9" s="40">
        <f>(B9/B14)</f>
        <v>0.98901098901098905</v>
      </c>
      <c r="G9" s="41">
        <f>(B7*F9)/C9</f>
        <v>483599.53241977148</v>
      </c>
      <c r="J9" s="43">
        <v>358</v>
      </c>
      <c r="K9" s="43">
        <v>273</v>
      </c>
      <c r="L9" s="6"/>
      <c r="N9" s="43">
        <v>350</v>
      </c>
      <c r="O9" s="43">
        <v>283</v>
      </c>
      <c r="P9" s="6"/>
    </row>
    <row r="10" spans="1:16" x14ac:dyDescent="0.25">
      <c r="A10" s="37" t="s">
        <v>12</v>
      </c>
      <c r="B10" s="8">
        <v>4</v>
      </c>
      <c r="C10" s="8">
        <v>9</v>
      </c>
      <c r="D10" s="9">
        <v>2</v>
      </c>
      <c r="E10" s="7">
        <v>8</v>
      </c>
      <c r="F10" s="40">
        <f>(B10/B14)</f>
        <v>1.098901098901099E-2</v>
      </c>
      <c r="G10" s="41">
        <f>(B7*F10)/(D10*E10)</f>
        <v>84294.085164835167</v>
      </c>
      <c r="J10" s="43">
        <v>4</v>
      </c>
      <c r="K10" s="43">
        <v>10</v>
      </c>
      <c r="L10" s="44">
        <v>6</v>
      </c>
      <c r="N10" s="43">
        <v>12</v>
      </c>
      <c r="O10" s="43">
        <v>52</v>
      </c>
      <c r="P10" s="44">
        <v>6</v>
      </c>
    </row>
    <row r="11" spans="1:16" x14ac:dyDescent="0.25">
      <c r="A11" s="37" t="s">
        <v>13</v>
      </c>
      <c r="B11" s="5">
        <v>0</v>
      </c>
      <c r="C11" s="5">
        <v>0</v>
      </c>
      <c r="D11" s="10">
        <v>0</v>
      </c>
      <c r="E11" s="7">
        <v>18</v>
      </c>
      <c r="F11" s="40">
        <f>(B11/B14)</f>
        <v>0</v>
      </c>
      <c r="G11" s="41" t="e">
        <f>(B7*F11)/(D11*E11)</f>
        <v>#DIV/0!</v>
      </c>
      <c r="J11" s="5"/>
      <c r="K11" s="5"/>
      <c r="L11" s="10"/>
      <c r="N11" s="5"/>
      <c r="O11" s="5"/>
      <c r="P11" s="10"/>
    </row>
    <row r="12" spans="1:16" x14ac:dyDescent="0.25">
      <c r="A12" s="37" t="s">
        <v>14</v>
      </c>
      <c r="B12" s="5">
        <v>0</v>
      </c>
      <c r="C12" s="5">
        <v>0</v>
      </c>
      <c r="D12" s="10">
        <v>0</v>
      </c>
      <c r="E12" s="7">
        <v>10</v>
      </c>
      <c r="F12" s="40">
        <f>(B12/B14)</f>
        <v>0</v>
      </c>
      <c r="G12" s="41" t="e">
        <f>(B7*F12)/(D12*E12)</f>
        <v>#DIV/0!</v>
      </c>
      <c r="J12" s="5"/>
      <c r="K12" s="5"/>
      <c r="L12" s="10"/>
      <c r="N12" s="5"/>
      <c r="O12" s="5"/>
      <c r="P12" s="10"/>
    </row>
    <row r="13" spans="1:16" x14ac:dyDescent="0.25">
      <c r="A13" s="37" t="s">
        <v>15</v>
      </c>
      <c r="B13" s="5">
        <v>0</v>
      </c>
      <c r="C13" s="5">
        <v>0</v>
      </c>
      <c r="D13" s="10">
        <v>0</v>
      </c>
      <c r="E13" s="7">
        <v>10</v>
      </c>
      <c r="F13" s="40">
        <f>(B13/B14)</f>
        <v>0</v>
      </c>
      <c r="G13" s="41" t="e">
        <f>(B7*F13)/(D13*E13)</f>
        <v>#DIV/0!</v>
      </c>
      <c r="J13" s="5"/>
      <c r="K13" s="5"/>
      <c r="L13" s="10"/>
      <c r="N13" s="5"/>
      <c r="O13" s="5"/>
      <c r="P13" s="10"/>
    </row>
    <row r="14" spans="1:16" x14ac:dyDescent="0.25">
      <c r="A14" s="38" t="s">
        <v>16</v>
      </c>
      <c r="B14" s="11">
        <f>SUM(B9:B13)</f>
        <v>364</v>
      </c>
      <c r="C14" s="11">
        <f>SUM(C9:C13)</f>
        <v>260</v>
      </c>
      <c r="D14" s="11">
        <f>SUM(D10:D13)</f>
        <v>2</v>
      </c>
      <c r="E14" s="12"/>
      <c r="F14" s="42">
        <f>SUM(F9:F13)</f>
        <v>1</v>
      </c>
      <c r="G14" s="13"/>
    </row>
    <row r="15" spans="1:16" x14ac:dyDescent="0.25">
      <c r="D15" s="3"/>
    </row>
    <row r="16" spans="1:16" x14ac:dyDescent="0.25">
      <c r="A16" s="14" t="s">
        <v>36</v>
      </c>
      <c r="B16" s="15"/>
      <c r="C16" s="15"/>
      <c r="D16" s="15"/>
    </row>
  </sheetData>
  <mergeCells count="7">
    <mergeCell ref="B7:C7"/>
    <mergeCell ref="A1:G1"/>
    <mergeCell ref="A2:C2"/>
    <mergeCell ref="B3:C3"/>
    <mergeCell ref="B4:C4"/>
    <mergeCell ref="B5:C5"/>
    <mergeCell ref="B6:C6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6"/>
  <sheetViews>
    <sheetView tabSelected="1" view="pageBreakPreview" zoomScale="60" zoomScaleNormal="100" workbookViewId="0">
      <selection activeCell="G43" sqref="G43"/>
    </sheetView>
  </sheetViews>
  <sheetFormatPr defaultRowHeight="15" x14ac:dyDescent="0.25"/>
  <cols>
    <col min="1" max="1" width="26" customWidth="1"/>
    <col min="2" max="2" width="12" customWidth="1"/>
    <col min="3" max="3" width="13.42578125" customWidth="1"/>
    <col min="4" max="4" width="11.140625" customWidth="1"/>
    <col min="5" max="5" width="12.7109375" customWidth="1"/>
    <col min="7" max="7" width="26" customWidth="1"/>
    <col min="8" max="8" width="12" style="15" customWidth="1"/>
    <col min="9" max="9" width="13.42578125" customWidth="1"/>
    <col min="10" max="10" width="10" customWidth="1"/>
    <col min="11" max="11" width="10.28515625" style="15" customWidth="1"/>
    <col min="257" max="257" width="26" customWidth="1"/>
    <col min="258" max="258" width="12" customWidth="1"/>
    <col min="259" max="259" width="13.42578125" customWidth="1"/>
    <col min="260" max="260" width="10" customWidth="1"/>
    <col min="261" max="261" width="10.28515625" customWidth="1"/>
    <col min="263" max="263" width="26" customWidth="1"/>
    <col min="264" max="264" width="12" customWidth="1"/>
    <col min="265" max="265" width="13.42578125" customWidth="1"/>
    <col min="266" max="266" width="10" customWidth="1"/>
    <col min="267" max="267" width="10.28515625" customWidth="1"/>
    <col min="513" max="513" width="26" customWidth="1"/>
    <col min="514" max="514" width="12" customWidth="1"/>
    <col min="515" max="515" width="13.42578125" customWidth="1"/>
    <col min="516" max="516" width="10" customWidth="1"/>
    <col min="517" max="517" width="10.28515625" customWidth="1"/>
    <col min="519" max="519" width="26" customWidth="1"/>
    <col min="520" max="520" width="12" customWidth="1"/>
    <col min="521" max="521" width="13.42578125" customWidth="1"/>
    <col min="522" max="522" width="10" customWidth="1"/>
    <col min="523" max="523" width="10.28515625" customWidth="1"/>
    <col min="769" max="769" width="26" customWidth="1"/>
    <col min="770" max="770" width="12" customWidth="1"/>
    <col min="771" max="771" width="13.42578125" customWidth="1"/>
    <col min="772" max="772" width="10" customWidth="1"/>
    <col min="773" max="773" width="10.28515625" customWidth="1"/>
    <col min="775" max="775" width="26" customWidth="1"/>
    <col min="776" max="776" width="12" customWidth="1"/>
    <col min="777" max="777" width="13.42578125" customWidth="1"/>
    <col min="778" max="778" width="10" customWidth="1"/>
    <col min="779" max="779" width="10.28515625" customWidth="1"/>
    <col min="1025" max="1025" width="26" customWidth="1"/>
    <col min="1026" max="1026" width="12" customWidth="1"/>
    <col min="1027" max="1027" width="13.42578125" customWidth="1"/>
    <col min="1028" max="1028" width="10" customWidth="1"/>
    <col min="1029" max="1029" width="10.28515625" customWidth="1"/>
    <col min="1031" max="1031" width="26" customWidth="1"/>
    <col min="1032" max="1032" width="12" customWidth="1"/>
    <col min="1033" max="1033" width="13.42578125" customWidth="1"/>
    <col min="1034" max="1034" width="10" customWidth="1"/>
    <col min="1035" max="1035" width="10.28515625" customWidth="1"/>
    <col min="1281" max="1281" width="26" customWidth="1"/>
    <col min="1282" max="1282" width="12" customWidth="1"/>
    <col min="1283" max="1283" width="13.42578125" customWidth="1"/>
    <col min="1284" max="1284" width="10" customWidth="1"/>
    <col min="1285" max="1285" width="10.28515625" customWidth="1"/>
    <col min="1287" max="1287" width="26" customWidth="1"/>
    <col min="1288" max="1288" width="12" customWidth="1"/>
    <col min="1289" max="1289" width="13.42578125" customWidth="1"/>
    <col min="1290" max="1290" width="10" customWidth="1"/>
    <col min="1291" max="1291" width="10.28515625" customWidth="1"/>
    <col min="1537" max="1537" width="26" customWidth="1"/>
    <col min="1538" max="1538" width="12" customWidth="1"/>
    <col min="1539" max="1539" width="13.42578125" customWidth="1"/>
    <col min="1540" max="1540" width="10" customWidth="1"/>
    <col min="1541" max="1541" width="10.28515625" customWidth="1"/>
    <col min="1543" max="1543" width="26" customWidth="1"/>
    <col min="1544" max="1544" width="12" customWidth="1"/>
    <col min="1545" max="1545" width="13.42578125" customWidth="1"/>
    <col min="1546" max="1546" width="10" customWidth="1"/>
    <col min="1547" max="1547" width="10.28515625" customWidth="1"/>
    <col min="1793" max="1793" width="26" customWidth="1"/>
    <col min="1794" max="1794" width="12" customWidth="1"/>
    <col min="1795" max="1795" width="13.42578125" customWidth="1"/>
    <col min="1796" max="1796" width="10" customWidth="1"/>
    <col min="1797" max="1797" width="10.28515625" customWidth="1"/>
    <col min="1799" max="1799" width="26" customWidth="1"/>
    <col min="1800" max="1800" width="12" customWidth="1"/>
    <col min="1801" max="1801" width="13.42578125" customWidth="1"/>
    <col min="1802" max="1802" width="10" customWidth="1"/>
    <col min="1803" max="1803" width="10.28515625" customWidth="1"/>
    <col min="2049" max="2049" width="26" customWidth="1"/>
    <col min="2050" max="2050" width="12" customWidth="1"/>
    <col min="2051" max="2051" width="13.42578125" customWidth="1"/>
    <col min="2052" max="2052" width="10" customWidth="1"/>
    <col min="2053" max="2053" width="10.28515625" customWidth="1"/>
    <col min="2055" max="2055" width="26" customWidth="1"/>
    <col min="2056" max="2056" width="12" customWidth="1"/>
    <col min="2057" max="2057" width="13.42578125" customWidth="1"/>
    <col min="2058" max="2058" width="10" customWidth="1"/>
    <col min="2059" max="2059" width="10.28515625" customWidth="1"/>
    <col min="2305" max="2305" width="26" customWidth="1"/>
    <col min="2306" max="2306" width="12" customWidth="1"/>
    <col min="2307" max="2307" width="13.42578125" customWidth="1"/>
    <col min="2308" max="2308" width="10" customWidth="1"/>
    <col min="2309" max="2309" width="10.28515625" customWidth="1"/>
    <col min="2311" max="2311" width="26" customWidth="1"/>
    <col min="2312" max="2312" width="12" customWidth="1"/>
    <col min="2313" max="2313" width="13.42578125" customWidth="1"/>
    <col min="2314" max="2314" width="10" customWidth="1"/>
    <col min="2315" max="2315" width="10.28515625" customWidth="1"/>
    <col min="2561" max="2561" width="26" customWidth="1"/>
    <col min="2562" max="2562" width="12" customWidth="1"/>
    <col min="2563" max="2563" width="13.42578125" customWidth="1"/>
    <col min="2564" max="2564" width="10" customWidth="1"/>
    <col min="2565" max="2565" width="10.28515625" customWidth="1"/>
    <col min="2567" max="2567" width="26" customWidth="1"/>
    <col min="2568" max="2568" width="12" customWidth="1"/>
    <col min="2569" max="2569" width="13.42578125" customWidth="1"/>
    <col min="2570" max="2570" width="10" customWidth="1"/>
    <col min="2571" max="2571" width="10.28515625" customWidth="1"/>
    <col min="2817" max="2817" width="26" customWidth="1"/>
    <col min="2818" max="2818" width="12" customWidth="1"/>
    <col min="2819" max="2819" width="13.42578125" customWidth="1"/>
    <col min="2820" max="2820" width="10" customWidth="1"/>
    <col min="2821" max="2821" width="10.28515625" customWidth="1"/>
    <col min="2823" max="2823" width="26" customWidth="1"/>
    <col min="2824" max="2824" width="12" customWidth="1"/>
    <col min="2825" max="2825" width="13.42578125" customWidth="1"/>
    <col min="2826" max="2826" width="10" customWidth="1"/>
    <col min="2827" max="2827" width="10.28515625" customWidth="1"/>
    <col min="3073" max="3073" width="26" customWidth="1"/>
    <col min="3074" max="3074" width="12" customWidth="1"/>
    <col min="3075" max="3075" width="13.42578125" customWidth="1"/>
    <col min="3076" max="3076" width="10" customWidth="1"/>
    <col min="3077" max="3077" width="10.28515625" customWidth="1"/>
    <col min="3079" max="3079" width="26" customWidth="1"/>
    <col min="3080" max="3080" width="12" customWidth="1"/>
    <col min="3081" max="3081" width="13.42578125" customWidth="1"/>
    <col min="3082" max="3082" width="10" customWidth="1"/>
    <col min="3083" max="3083" width="10.28515625" customWidth="1"/>
    <col min="3329" max="3329" width="26" customWidth="1"/>
    <col min="3330" max="3330" width="12" customWidth="1"/>
    <col min="3331" max="3331" width="13.42578125" customWidth="1"/>
    <col min="3332" max="3332" width="10" customWidth="1"/>
    <col min="3333" max="3333" width="10.28515625" customWidth="1"/>
    <col min="3335" max="3335" width="26" customWidth="1"/>
    <col min="3336" max="3336" width="12" customWidth="1"/>
    <col min="3337" max="3337" width="13.42578125" customWidth="1"/>
    <col min="3338" max="3338" width="10" customWidth="1"/>
    <col min="3339" max="3339" width="10.28515625" customWidth="1"/>
    <col min="3585" max="3585" width="26" customWidth="1"/>
    <col min="3586" max="3586" width="12" customWidth="1"/>
    <col min="3587" max="3587" width="13.42578125" customWidth="1"/>
    <col min="3588" max="3588" width="10" customWidth="1"/>
    <col min="3589" max="3589" width="10.28515625" customWidth="1"/>
    <col min="3591" max="3591" width="26" customWidth="1"/>
    <col min="3592" max="3592" width="12" customWidth="1"/>
    <col min="3593" max="3593" width="13.42578125" customWidth="1"/>
    <col min="3594" max="3594" width="10" customWidth="1"/>
    <col min="3595" max="3595" width="10.28515625" customWidth="1"/>
    <col min="3841" max="3841" width="26" customWidth="1"/>
    <col min="3842" max="3842" width="12" customWidth="1"/>
    <col min="3843" max="3843" width="13.42578125" customWidth="1"/>
    <col min="3844" max="3844" width="10" customWidth="1"/>
    <col min="3845" max="3845" width="10.28515625" customWidth="1"/>
    <col min="3847" max="3847" width="26" customWidth="1"/>
    <col min="3848" max="3848" width="12" customWidth="1"/>
    <col min="3849" max="3849" width="13.42578125" customWidth="1"/>
    <col min="3850" max="3850" width="10" customWidth="1"/>
    <col min="3851" max="3851" width="10.28515625" customWidth="1"/>
    <col min="4097" max="4097" width="26" customWidth="1"/>
    <col min="4098" max="4098" width="12" customWidth="1"/>
    <col min="4099" max="4099" width="13.42578125" customWidth="1"/>
    <col min="4100" max="4100" width="10" customWidth="1"/>
    <col min="4101" max="4101" width="10.28515625" customWidth="1"/>
    <col min="4103" max="4103" width="26" customWidth="1"/>
    <col min="4104" max="4104" width="12" customWidth="1"/>
    <col min="4105" max="4105" width="13.42578125" customWidth="1"/>
    <col min="4106" max="4106" width="10" customWidth="1"/>
    <col min="4107" max="4107" width="10.28515625" customWidth="1"/>
    <col min="4353" max="4353" width="26" customWidth="1"/>
    <col min="4354" max="4354" width="12" customWidth="1"/>
    <col min="4355" max="4355" width="13.42578125" customWidth="1"/>
    <col min="4356" max="4356" width="10" customWidth="1"/>
    <col min="4357" max="4357" width="10.28515625" customWidth="1"/>
    <col min="4359" max="4359" width="26" customWidth="1"/>
    <col min="4360" max="4360" width="12" customWidth="1"/>
    <col min="4361" max="4361" width="13.42578125" customWidth="1"/>
    <col min="4362" max="4362" width="10" customWidth="1"/>
    <col min="4363" max="4363" width="10.28515625" customWidth="1"/>
    <col min="4609" max="4609" width="26" customWidth="1"/>
    <col min="4610" max="4610" width="12" customWidth="1"/>
    <col min="4611" max="4611" width="13.42578125" customWidth="1"/>
    <col min="4612" max="4612" width="10" customWidth="1"/>
    <col min="4613" max="4613" width="10.28515625" customWidth="1"/>
    <col min="4615" max="4615" width="26" customWidth="1"/>
    <col min="4616" max="4616" width="12" customWidth="1"/>
    <col min="4617" max="4617" width="13.42578125" customWidth="1"/>
    <col min="4618" max="4618" width="10" customWidth="1"/>
    <col min="4619" max="4619" width="10.28515625" customWidth="1"/>
    <col min="4865" max="4865" width="26" customWidth="1"/>
    <col min="4866" max="4866" width="12" customWidth="1"/>
    <col min="4867" max="4867" width="13.42578125" customWidth="1"/>
    <col min="4868" max="4868" width="10" customWidth="1"/>
    <col min="4869" max="4869" width="10.28515625" customWidth="1"/>
    <col min="4871" max="4871" width="26" customWidth="1"/>
    <col min="4872" max="4872" width="12" customWidth="1"/>
    <col min="4873" max="4873" width="13.42578125" customWidth="1"/>
    <col min="4874" max="4874" width="10" customWidth="1"/>
    <col min="4875" max="4875" width="10.28515625" customWidth="1"/>
    <col min="5121" max="5121" width="26" customWidth="1"/>
    <col min="5122" max="5122" width="12" customWidth="1"/>
    <col min="5123" max="5123" width="13.42578125" customWidth="1"/>
    <col min="5124" max="5124" width="10" customWidth="1"/>
    <col min="5125" max="5125" width="10.28515625" customWidth="1"/>
    <col min="5127" max="5127" width="26" customWidth="1"/>
    <col min="5128" max="5128" width="12" customWidth="1"/>
    <col min="5129" max="5129" width="13.42578125" customWidth="1"/>
    <col min="5130" max="5130" width="10" customWidth="1"/>
    <col min="5131" max="5131" width="10.28515625" customWidth="1"/>
    <col min="5377" max="5377" width="26" customWidth="1"/>
    <col min="5378" max="5378" width="12" customWidth="1"/>
    <col min="5379" max="5379" width="13.42578125" customWidth="1"/>
    <col min="5380" max="5380" width="10" customWidth="1"/>
    <col min="5381" max="5381" width="10.28515625" customWidth="1"/>
    <col min="5383" max="5383" width="26" customWidth="1"/>
    <col min="5384" max="5384" width="12" customWidth="1"/>
    <col min="5385" max="5385" width="13.42578125" customWidth="1"/>
    <col min="5386" max="5386" width="10" customWidth="1"/>
    <col min="5387" max="5387" width="10.28515625" customWidth="1"/>
    <col min="5633" max="5633" width="26" customWidth="1"/>
    <col min="5634" max="5634" width="12" customWidth="1"/>
    <col min="5635" max="5635" width="13.42578125" customWidth="1"/>
    <col min="5636" max="5636" width="10" customWidth="1"/>
    <col min="5637" max="5637" width="10.28515625" customWidth="1"/>
    <col min="5639" max="5639" width="26" customWidth="1"/>
    <col min="5640" max="5640" width="12" customWidth="1"/>
    <col min="5641" max="5641" width="13.42578125" customWidth="1"/>
    <col min="5642" max="5642" width="10" customWidth="1"/>
    <col min="5643" max="5643" width="10.28515625" customWidth="1"/>
    <col min="5889" max="5889" width="26" customWidth="1"/>
    <col min="5890" max="5890" width="12" customWidth="1"/>
    <col min="5891" max="5891" width="13.42578125" customWidth="1"/>
    <col min="5892" max="5892" width="10" customWidth="1"/>
    <col min="5893" max="5893" width="10.28515625" customWidth="1"/>
    <col min="5895" max="5895" width="26" customWidth="1"/>
    <col min="5896" max="5896" width="12" customWidth="1"/>
    <col min="5897" max="5897" width="13.42578125" customWidth="1"/>
    <col min="5898" max="5898" width="10" customWidth="1"/>
    <col min="5899" max="5899" width="10.28515625" customWidth="1"/>
    <col min="6145" max="6145" width="26" customWidth="1"/>
    <col min="6146" max="6146" width="12" customWidth="1"/>
    <col min="6147" max="6147" width="13.42578125" customWidth="1"/>
    <col min="6148" max="6148" width="10" customWidth="1"/>
    <col min="6149" max="6149" width="10.28515625" customWidth="1"/>
    <col min="6151" max="6151" width="26" customWidth="1"/>
    <col min="6152" max="6152" width="12" customWidth="1"/>
    <col min="6153" max="6153" width="13.42578125" customWidth="1"/>
    <col min="6154" max="6154" width="10" customWidth="1"/>
    <col min="6155" max="6155" width="10.28515625" customWidth="1"/>
    <col min="6401" max="6401" width="26" customWidth="1"/>
    <col min="6402" max="6402" width="12" customWidth="1"/>
    <col min="6403" max="6403" width="13.42578125" customWidth="1"/>
    <col min="6404" max="6404" width="10" customWidth="1"/>
    <col min="6405" max="6405" width="10.28515625" customWidth="1"/>
    <col min="6407" max="6407" width="26" customWidth="1"/>
    <col min="6408" max="6408" width="12" customWidth="1"/>
    <col min="6409" max="6409" width="13.42578125" customWidth="1"/>
    <col min="6410" max="6410" width="10" customWidth="1"/>
    <col min="6411" max="6411" width="10.28515625" customWidth="1"/>
    <col min="6657" max="6657" width="26" customWidth="1"/>
    <col min="6658" max="6658" width="12" customWidth="1"/>
    <col min="6659" max="6659" width="13.42578125" customWidth="1"/>
    <col min="6660" max="6660" width="10" customWidth="1"/>
    <col min="6661" max="6661" width="10.28515625" customWidth="1"/>
    <col min="6663" max="6663" width="26" customWidth="1"/>
    <col min="6664" max="6664" width="12" customWidth="1"/>
    <col min="6665" max="6665" width="13.42578125" customWidth="1"/>
    <col min="6666" max="6666" width="10" customWidth="1"/>
    <col min="6667" max="6667" width="10.28515625" customWidth="1"/>
    <col min="6913" max="6913" width="26" customWidth="1"/>
    <col min="6914" max="6914" width="12" customWidth="1"/>
    <col min="6915" max="6915" width="13.42578125" customWidth="1"/>
    <col min="6916" max="6916" width="10" customWidth="1"/>
    <col min="6917" max="6917" width="10.28515625" customWidth="1"/>
    <col min="6919" max="6919" width="26" customWidth="1"/>
    <col min="6920" max="6920" width="12" customWidth="1"/>
    <col min="6921" max="6921" width="13.42578125" customWidth="1"/>
    <col min="6922" max="6922" width="10" customWidth="1"/>
    <col min="6923" max="6923" width="10.28515625" customWidth="1"/>
    <col min="7169" max="7169" width="26" customWidth="1"/>
    <col min="7170" max="7170" width="12" customWidth="1"/>
    <col min="7171" max="7171" width="13.42578125" customWidth="1"/>
    <col min="7172" max="7172" width="10" customWidth="1"/>
    <col min="7173" max="7173" width="10.28515625" customWidth="1"/>
    <col min="7175" max="7175" width="26" customWidth="1"/>
    <col min="7176" max="7176" width="12" customWidth="1"/>
    <col min="7177" max="7177" width="13.42578125" customWidth="1"/>
    <col min="7178" max="7178" width="10" customWidth="1"/>
    <col min="7179" max="7179" width="10.28515625" customWidth="1"/>
    <col min="7425" max="7425" width="26" customWidth="1"/>
    <col min="7426" max="7426" width="12" customWidth="1"/>
    <col min="7427" max="7427" width="13.42578125" customWidth="1"/>
    <col min="7428" max="7428" width="10" customWidth="1"/>
    <col min="7429" max="7429" width="10.28515625" customWidth="1"/>
    <col min="7431" max="7431" width="26" customWidth="1"/>
    <col min="7432" max="7432" width="12" customWidth="1"/>
    <col min="7433" max="7433" width="13.42578125" customWidth="1"/>
    <col min="7434" max="7434" width="10" customWidth="1"/>
    <col min="7435" max="7435" width="10.28515625" customWidth="1"/>
    <col min="7681" max="7681" width="26" customWidth="1"/>
    <col min="7682" max="7682" width="12" customWidth="1"/>
    <col min="7683" max="7683" width="13.42578125" customWidth="1"/>
    <col min="7684" max="7684" width="10" customWidth="1"/>
    <col min="7685" max="7685" width="10.28515625" customWidth="1"/>
    <col min="7687" max="7687" width="26" customWidth="1"/>
    <col min="7688" max="7688" width="12" customWidth="1"/>
    <col min="7689" max="7689" width="13.42578125" customWidth="1"/>
    <col min="7690" max="7690" width="10" customWidth="1"/>
    <col min="7691" max="7691" width="10.28515625" customWidth="1"/>
    <col min="7937" max="7937" width="26" customWidth="1"/>
    <col min="7938" max="7938" width="12" customWidth="1"/>
    <col min="7939" max="7939" width="13.42578125" customWidth="1"/>
    <col min="7940" max="7940" width="10" customWidth="1"/>
    <col min="7941" max="7941" width="10.28515625" customWidth="1"/>
    <col min="7943" max="7943" width="26" customWidth="1"/>
    <col min="7944" max="7944" width="12" customWidth="1"/>
    <col min="7945" max="7945" width="13.42578125" customWidth="1"/>
    <col min="7946" max="7946" width="10" customWidth="1"/>
    <col min="7947" max="7947" width="10.28515625" customWidth="1"/>
    <col min="8193" max="8193" width="26" customWidth="1"/>
    <col min="8194" max="8194" width="12" customWidth="1"/>
    <col min="8195" max="8195" width="13.42578125" customWidth="1"/>
    <col min="8196" max="8196" width="10" customWidth="1"/>
    <col min="8197" max="8197" width="10.28515625" customWidth="1"/>
    <col min="8199" max="8199" width="26" customWidth="1"/>
    <col min="8200" max="8200" width="12" customWidth="1"/>
    <col min="8201" max="8201" width="13.42578125" customWidth="1"/>
    <col min="8202" max="8202" width="10" customWidth="1"/>
    <col min="8203" max="8203" width="10.28515625" customWidth="1"/>
    <col min="8449" max="8449" width="26" customWidth="1"/>
    <col min="8450" max="8450" width="12" customWidth="1"/>
    <col min="8451" max="8451" width="13.42578125" customWidth="1"/>
    <col min="8452" max="8452" width="10" customWidth="1"/>
    <col min="8453" max="8453" width="10.28515625" customWidth="1"/>
    <col min="8455" max="8455" width="26" customWidth="1"/>
    <col min="8456" max="8456" width="12" customWidth="1"/>
    <col min="8457" max="8457" width="13.42578125" customWidth="1"/>
    <col min="8458" max="8458" width="10" customWidth="1"/>
    <col min="8459" max="8459" width="10.28515625" customWidth="1"/>
    <col min="8705" max="8705" width="26" customWidth="1"/>
    <col min="8706" max="8706" width="12" customWidth="1"/>
    <col min="8707" max="8707" width="13.42578125" customWidth="1"/>
    <col min="8708" max="8708" width="10" customWidth="1"/>
    <col min="8709" max="8709" width="10.28515625" customWidth="1"/>
    <col min="8711" max="8711" width="26" customWidth="1"/>
    <col min="8712" max="8712" width="12" customWidth="1"/>
    <col min="8713" max="8713" width="13.42578125" customWidth="1"/>
    <col min="8714" max="8714" width="10" customWidth="1"/>
    <col min="8715" max="8715" width="10.28515625" customWidth="1"/>
    <col min="8961" max="8961" width="26" customWidth="1"/>
    <col min="8962" max="8962" width="12" customWidth="1"/>
    <col min="8963" max="8963" width="13.42578125" customWidth="1"/>
    <col min="8964" max="8964" width="10" customWidth="1"/>
    <col min="8965" max="8965" width="10.28515625" customWidth="1"/>
    <col min="8967" max="8967" width="26" customWidth="1"/>
    <col min="8968" max="8968" width="12" customWidth="1"/>
    <col min="8969" max="8969" width="13.42578125" customWidth="1"/>
    <col min="8970" max="8970" width="10" customWidth="1"/>
    <col min="8971" max="8971" width="10.28515625" customWidth="1"/>
    <col min="9217" max="9217" width="26" customWidth="1"/>
    <col min="9218" max="9218" width="12" customWidth="1"/>
    <col min="9219" max="9219" width="13.42578125" customWidth="1"/>
    <col min="9220" max="9220" width="10" customWidth="1"/>
    <col min="9221" max="9221" width="10.28515625" customWidth="1"/>
    <col min="9223" max="9223" width="26" customWidth="1"/>
    <col min="9224" max="9224" width="12" customWidth="1"/>
    <col min="9225" max="9225" width="13.42578125" customWidth="1"/>
    <col min="9226" max="9226" width="10" customWidth="1"/>
    <col min="9227" max="9227" width="10.28515625" customWidth="1"/>
    <col min="9473" max="9473" width="26" customWidth="1"/>
    <col min="9474" max="9474" width="12" customWidth="1"/>
    <col min="9475" max="9475" width="13.42578125" customWidth="1"/>
    <col min="9476" max="9476" width="10" customWidth="1"/>
    <col min="9477" max="9477" width="10.28515625" customWidth="1"/>
    <col min="9479" max="9479" width="26" customWidth="1"/>
    <col min="9480" max="9480" width="12" customWidth="1"/>
    <col min="9481" max="9481" width="13.42578125" customWidth="1"/>
    <col min="9482" max="9482" width="10" customWidth="1"/>
    <col min="9483" max="9483" width="10.28515625" customWidth="1"/>
    <col min="9729" max="9729" width="26" customWidth="1"/>
    <col min="9730" max="9730" width="12" customWidth="1"/>
    <col min="9731" max="9731" width="13.42578125" customWidth="1"/>
    <col min="9732" max="9732" width="10" customWidth="1"/>
    <col min="9733" max="9733" width="10.28515625" customWidth="1"/>
    <col min="9735" max="9735" width="26" customWidth="1"/>
    <col min="9736" max="9736" width="12" customWidth="1"/>
    <col min="9737" max="9737" width="13.42578125" customWidth="1"/>
    <col min="9738" max="9738" width="10" customWidth="1"/>
    <col min="9739" max="9739" width="10.28515625" customWidth="1"/>
    <col min="9985" max="9985" width="26" customWidth="1"/>
    <col min="9986" max="9986" width="12" customWidth="1"/>
    <col min="9987" max="9987" width="13.42578125" customWidth="1"/>
    <col min="9988" max="9988" width="10" customWidth="1"/>
    <col min="9989" max="9989" width="10.28515625" customWidth="1"/>
    <col min="9991" max="9991" width="26" customWidth="1"/>
    <col min="9992" max="9992" width="12" customWidth="1"/>
    <col min="9993" max="9993" width="13.42578125" customWidth="1"/>
    <col min="9994" max="9994" width="10" customWidth="1"/>
    <col min="9995" max="9995" width="10.28515625" customWidth="1"/>
    <col min="10241" max="10241" width="26" customWidth="1"/>
    <col min="10242" max="10242" width="12" customWidth="1"/>
    <col min="10243" max="10243" width="13.42578125" customWidth="1"/>
    <col min="10244" max="10244" width="10" customWidth="1"/>
    <col min="10245" max="10245" width="10.28515625" customWidth="1"/>
    <col min="10247" max="10247" width="26" customWidth="1"/>
    <col min="10248" max="10248" width="12" customWidth="1"/>
    <col min="10249" max="10249" width="13.42578125" customWidth="1"/>
    <col min="10250" max="10250" width="10" customWidth="1"/>
    <col min="10251" max="10251" width="10.28515625" customWidth="1"/>
    <col min="10497" max="10497" width="26" customWidth="1"/>
    <col min="10498" max="10498" width="12" customWidth="1"/>
    <col min="10499" max="10499" width="13.42578125" customWidth="1"/>
    <col min="10500" max="10500" width="10" customWidth="1"/>
    <col min="10501" max="10501" width="10.28515625" customWidth="1"/>
    <col min="10503" max="10503" width="26" customWidth="1"/>
    <col min="10504" max="10504" width="12" customWidth="1"/>
    <col min="10505" max="10505" width="13.42578125" customWidth="1"/>
    <col min="10506" max="10506" width="10" customWidth="1"/>
    <col min="10507" max="10507" width="10.28515625" customWidth="1"/>
    <col min="10753" max="10753" width="26" customWidth="1"/>
    <col min="10754" max="10754" width="12" customWidth="1"/>
    <col min="10755" max="10755" width="13.42578125" customWidth="1"/>
    <col min="10756" max="10756" width="10" customWidth="1"/>
    <col min="10757" max="10757" width="10.28515625" customWidth="1"/>
    <col min="10759" max="10759" width="26" customWidth="1"/>
    <col min="10760" max="10760" width="12" customWidth="1"/>
    <col min="10761" max="10761" width="13.42578125" customWidth="1"/>
    <col min="10762" max="10762" width="10" customWidth="1"/>
    <col min="10763" max="10763" width="10.28515625" customWidth="1"/>
    <col min="11009" max="11009" width="26" customWidth="1"/>
    <col min="11010" max="11010" width="12" customWidth="1"/>
    <col min="11011" max="11011" width="13.42578125" customWidth="1"/>
    <col min="11012" max="11012" width="10" customWidth="1"/>
    <col min="11013" max="11013" width="10.28515625" customWidth="1"/>
    <col min="11015" max="11015" width="26" customWidth="1"/>
    <col min="11016" max="11016" width="12" customWidth="1"/>
    <col min="11017" max="11017" width="13.42578125" customWidth="1"/>
    <col min="11018" max="11018" width="10" customWidth="1"/>
    <col min="11019" max="11019" width="10.28515625" customWidth="1"/>
    <col min="11265" max="11265" width="26" customWidth="1"/>
    <col min="11266" max="11266" width="12" customWidth="1"/>
    <col min="11267" max="11267" width="13.42578125" customWidth="1"/>
    <col min="11268" max="11268" width="10" customWidth="1"/>
    <col min="11269" max="11269" width="10.28515625" customWidth="1"/>
    <col min="11271" max="11271" width="26" customWidth="1"/>
    <col min="11272" max="11272" width="12" customWidth="1"/>
    <col min="11273" max="11273" width="13.42578125" customWidth="1"/>
    <col min="11274" max="11274" width="10" customWidth="1"/>
    <col min="11275" max="11275" width="10.28515625" customWidth="1"/>
    <col min="11521" max="11521" width="26" customWidth="1"/>
    <col min="11522" max="11522" width="12" customWidth="1"/>
    <col min="11523" max="11523" width="13.42578125" customWidth="1"/>
    <col min="11524" max="11524" width="10" customWidth="1"/>
    <col min="11525" max="11525" width="10.28515625" customWidth="1"/>
    <col min="11527" max="11527" width="26" customWidth="1"/>
    <col min="11528" max="11528" width="12" customWidth="1"/>
    <col min="11529" max="11529" width="13.42578125" customWidth="1"/>
    <col min="11530" max="11530" width="10" customWidth="1"/>
    <col min="11531" max="11531" width="10.28515625" customWidth="1"/>
    <col min="11777" max="11777" width="26" customWidth="1"/>
    <col min="11778" max="11778" width="12" customWidth="1"/>
    <col min="11779" max="11779" width="13.42578125" customWidth="1"/>
    <col min="11780" max="11780" width="10" customWidth="1"/>
    <col min="11781" max="11781" width="10.28515625" customWidth="1"/>
    <col min="11783" max="11783" width="26" customWidth="1"/>
    <col min="11784" max="11784" width="12" customWidth="1"/>
    <col min="11785" max="11785" width="13.42578125" customWidth="1"/>
    <col min="11786" max="11786" width="10" customWidth="1"/>
    <col min="11787" max="11787" width="10.28515625" customWidth="1"/>
    <col min="12033" max="12033" width="26" customWidth="1"/>
    <col min="12034" max="12034" width="12" customWidth="1"/>
    <col min="12035" max="12035" width="13.42578125" customWidth="1"/>
    <col min="12036" max="12036" width="10" customWidth="1"/>
    <col min="12037" max="12037" width="10.28515625" customWidth="1"/>
    <col min="12039" max="12039" width="26" customWidth="1"/>
    <col min="12040" max="12040" width="12" customWidth="1"/>
    <col min="12041" max="12041" width="13.42578125" customWidth="1"/>
    <col min="12042" max="12042" width="10" customWidth="1"/>
    <col min="12043" max="12043" width="10.28515625" customWidth="1"/>
    <col min="12289" max="12289" width="26" customWidth="1"/>
    <col min="12290" max="12290" width="12" customWidth="1"/>
    <col min="12291" max="12291" width="13.42578125" customWidth="1"/>
    <col min="12292" max="12292" width="10" customWidth="1"/>
    <col min="12293" max="12293" width="10.28515625" customWidth="1"/>
    <col min="12295" max="12295" width="26" customWidth="1"/>
    <col min="12296" max="12296" width="12" customWidth="1"/>
    <col min="12297" max="12297" width="13.42578125" customWidth="1"/>
    <col min="12298" max="12298" width="10" customWidth="1"/>
    <col min="12299" max="12299" width="10.28515625" customWidth="1"/>
    <col min="12545" max="12545" width="26" customWidth="1"/>
    <col min="12546" max="12546" width="12" customWidth="1"/>
    <col min="12547" max="12547" width="13.42578125" customWidth="1"/>
    <col min="12548" max="12548" width="10" customWidth="1"/>
    <col min="12549" max="12549" width="10.28515625" customWidth="1"/>
    <col min="12551" max="12551" width="26" customWidth="1"/>
    <col min="12552" max="12552" width="12" customWidth="1"/>
    <col min="12553" max="12553" width="13.42578125" customWidth="1"/>
    <col min="12554" max="12554" width="10" customWidth="1"/>
    <col min="12555" max="12555" width="10.28515625" customWidth="1"/>
    <col min="12801" max="12801" width="26" customWidth="1"/>
    <col min="12802" max="12802" width="12" customWidth="1"/>
    <col min="12803" max="12803" width="13.42578125" customWidth="1"/>
    <col min="12804" max="12804" width="10" customWidth="1"/>
    <col min="12805" max="12805" width="10.28515625" customWidth="1"/>
    <col min="12807" max="12807" width="26" customWidth="1"/>
    <col min="12808" max="12808" width="12" customWidth="1"/>
    <col min="12809" max="12809" width="13.42578125" customWidth="1"/>
    <col min="12810" max="12810" width="10" customWidth="1"/>
    <col min="12811" max="12811" width="10.28515625" customWidth="1"/>
    <col min="13057" max="13057" width="26" customWidth="1"/>
    <col min="13058" max="13058" width="12" customWidth="1"/>
    <col min="13059" max="13059" width="13.42578125" customWidth="1"/>
    <col min="13060" max="13060" width="10" customWidth="1"/>
    <col min="13061" max="13061" width="10.28515625" customWidth="1"/>
    <col min="13063" max="13063" width="26" customWidth="1"/>
    <col min="13064" max="13064" width="12" customWidth="1"/>
    <col min="13065" max="13065" width="13.42578125" customWidth="1"/>
    <col min="13066" max="13066" width="10" customWidth="1"/>
    <col min="13067" max="13067" width="10.28515625" customWidth="1"/>
    <col min="13313" max="13313" width="26" customWidth="1"/>
    <col min="13314" max="13314" width="12" customWidth="1"/>
    <col min="13315" max="13315" width="13.42578125" customWidth="1"/>
    <col min="13316" max="13316" width="10" customWidth="1"/>
    <col min="13317" max="13317" width="10.28515625" customWidth="1"/>
    <col min="13319" max="13319" width="26" customWidth="1"/>
    <col min="13320" max="13320" width="12" customWidth="1"/>
    <col min="13321" max="13321" width="13.42578125" customWidth="1"/>
    <col min="13322" max="13322" width="10" customWidth="1"/>
    <col min="13323" max="13323" width="10.28515625" customWidth="1"/>
    <col min="13569" max="13569" width="26" customWidth="1"/>
    <col min="13570" max="13570" width="12" customWidth="1"/>
    <col min="13571" max="13571" width="13.42578125" customWidth="1"/>
    <col min="13572" max="13572" width="10" customWidth="1"/>
    <col min="13573" max="13573" width="10.28515625" customWidth="1"/>
    <col min="13575" max="13575" width="26" customWidth="1"/>
    <col min="13576" max="13576" width="12" customWidth="1"/>
    <col min="13577" max="13577" width="13.42578125" customWidth="1"/>
    <col min="13578" max="13578" width="10" customWidth="1"/>
    <col min="13579" max="13579" width="10.28515625" customWidth="1"/>
    <col min="13825" max="13825" width="26" customWidth="1"/>
    <col min="13826" max="13826" width="12" customWidth="1"/>
    <col min="13827" max="13827" width="13.42578125" customWidth="1"/>
    <col min="13828" max="13828" width="10" customWidth="1"/>
    <col min="13829" max="13829" width="10.28515625" customWidth="1"/>
    <col min="13831" max="13831" width="26" customWidth="1"/>
    <col min="13832" max="13832" width="12" customWidth="1"/>
    <col min="13833" max="13833" width="13.42578125" customWidth="1"/>
    <col min="13834" max="13834" width="10" customWidth="1"/>
    <col min="13835" max="13835" width="10.28515625" customWidth="1"/>
    <col min="14081" max="14081" width="26" customWidth="1"/>
    <col min="14082" max="14082" width="12" customWidth="1"/>
    <col min="14083" max="14083" width="13.42578125" customWidth="1"/>
    <col min="14084" max="14084" width="10" customWidth="1"/>
    <col min="14085" max="14085" width="10.28515625" customWidth="1"/>
    <col min="14087" max="14087" width="26" customWidth="1"/>
    <col min="14088" max="14088" width="12" customWidth="1"/>
    <col min="14089" max="14089" width="13.42578125" customWidth="1"/>
    <col min="14090" max="14090" width="10" customWidth="1"/>
    <col min="14091" max="14091" width="10.28515625" customWidth="1"/>
    <col min="14337" max="14337" width="26" customWidth="1"/>
    <col min="14338" max="14338" width="12" customWidth="1"/>
    <col min="14339" max="14339" width="13.42578125" customWidth="1"/>
    <col min="14340" max="14340" width="10" customWidth="1"/>
    <col min="14341" max="14341" width="10.28515625" customWidth="1"/>
    <col min="14343" max="14343" width="26" customWidth="1"/>
    <col min="14344" max="14344" width="12" customWidth="1"/>
    <col min="14345" max="14345" width="13.42578125" customWidth="1"/>
    <col min="14346" max="14346" width="10" customWidth="1"/>
    <col min="14347" max="14347" width="10.28515625" customWidth="1"/>
    <col min="14593" max="14593" width="26" customWidth="1"/>
    <col min="14594" max="14594" width="12" customWidth="1"/>
    <col min="14595" max="14595" width="13.42578125" customWidth="1"/>
    <col min="14596" max="14596" width="10" customWidth="1"/>
    <col min="14597" max="14597" width="10.28515625" customWidth="1"/>
    <col min="14599" max="14599" width="26" customWidth="1"/>
    <col min="14600" max="14600" width="12" customWidth="1"/>
    <col min="14601" max="14601" width="13.42578125" customWidth="1"/>
    <col min="14602" max="14602" width="10" customWidth="1"/>
    <col min="14603" max="14603" width="10.28515625" customWidth="1"/>
    <col min="14849" max="14849" width="26" customWidth="1"/>
    <col min="14850" max="14850" width="12" customWidth="1"/>
    <col min="14851" max="14851" width="13.42578125" customWidth="1"/>
    <col min="14852" max="14852" width="10" customWidth="1"/>
    <col min="14853" max="14853" width="10.28515625" customWidth="1"/>
    <col min="14855" max="14855" width="26" customWidth="1"/>
    <col min="14856" max="14856" width="12" customWidth="1"/>
    <col min="14857" max="14857" width="13.42578125" customWidth="1"/>
    <col min="14858" max="14858" width="10" customWidth="1"/>
    <col min="14859" max="14859" width="10.28515625" customWidth="1"/>
    <col min="15105" max="15105" width="26" customWidth="1"/>
    <col min="15106" max="15106" width="12" customWidth="1"/>
    <col min="15107" max="15107" width="13.42578125" customWidth="1"/>
    <col min="15108" max="15108" width="10" customWidth="1"/>
    <col min="15109" max="15109" width="10.28515625" customWidth="1"/>
    <col min="15111" max="15111" width="26" customWidth="1"/>
    <col min="15112" max="15112" width="12" customWidth="1"/>
    <col min="15113" max="15113" width="13.42578125" customWidth="1"/>
    <col min="15114" max="15114" width="10" customWidth="1"/>
    <col min="15115" max="15115" width="10.28515625" customWidth="1"/>
    <col min="15361" max="15361" width="26" customWidth="1"/>
    <col min="15362" max="15362" width="12" customWidth="1"/>
    <col min="15363" max="15363" width="13.42578125" customWidth="1"/>
    <col min="15364" max="15364" width="10" customWidth="1"/>
    <col min="15365" max="15365" width="10.28515625" customWidth="1"/>
    <col min="15367" max="15367" width="26" customWidth="1"/>
    <col min="15368" max="15368" width="12" customWidth="1"/>
    <col min="15369" max="15369" width="13.42578125" customWidth="1"/>
    <col min="15370" max="15370" width="10" customWidth="1"/>
    <col min="15371" max="15371" width="10.28515625" customWidth="1"/>
    <col min="15617" max="15617" width="26" customWidth="1"/>
    <col min="15618" max="15618" width="12" customWidth="1"/>
    <col min="15619" max="15619" width="13.42578125" customWidth="1"/>
    <col min="15620" max="15620" width="10" customWidth="1"/>
    <col min="15621" max="15621" width="10.28515625" customWidth="1"/>
    <col min="15623" max="15623" width="26" customWidth="1"/>
    <col min="15624" max="15624" width="12" customWidth="1"/>
    <col min="15625" max="15625" width="13.42578125" customWidth="1"/>
    <col min="15626" max="15626" width="10" customWidth="1"/>
    <col min="15627" max="15627" width="10.28515625" customWidth="1"/>
    <col min="15873" max="15873" width="26" customWidth="1"/>
    <col min="15874" max="15874" width="12" customWidth="1"/>
    <col min="15875" max="15875" width="13.42578125" customWidth="1"/>
    <col min="15876" max="15876" width="10" customWidth="1"/>
    <col min="15877" max="15877" width="10.28515625" customWidth="1"/>
    <col min="15879" max="15879" width="26" customWidth="1"/>
    <col min="15880" max="15880" width="12" customWidth="1"/>
    <col min="15881" max="15881" width="13.42578125" customWidth="1"/>
    <col min="15882" max="15882" width="10" customWidth="1"/>
    <col min="15883" max="15883" width="10.28515625" customWidth="1"/>
    <col min="16129" max="16129" width="26" customWidth="1"/>
    <col min="16130" max="16130" width="12" customWidth="1"/>
    <col min="16131" max="16131" width="13.42578125" customWidth="1"/>
    <col min="16132" max="16132" width="10" customWidth="1"/>
    <col min="16133" max="16133" width="10.28515625" customWidth="1"/>
    <col min="16135" max="16135" width="26" customWidth="1"/>
    <col min="16136" max="16136" width="12" customWidth="1"/>
    <col min="16137" max="16137" width="13.42578125" customWidth="1"/>
    <col min="16138" max="16138" width="10" customWidth="1"/>
    <col min="16139" max="16139" width="10.28515625" customWidth="1"/>
  </cols>
  <sheetData>
    <row r="1" spans="1:11" ht="15.75" x14ac:dyDescent="0.25">
      <c r="A1" s="58" t="s">
        <v>42</v>
      </c>
      <c r="B1" s="58"/>
      <c r="C1" s="58"/>
      <c r="D1" s="58"/>
      <c r="E1" s="58"/>
    </row>
    <row r="2" spans="1:11" x14ac:dyDescent="0.25">
      <c r="A2" s="45"/>
      <c r="B2" s="45"/>
      <c r="C2" s="45"/>
      <c r="D2" s="45"/>
      <c r="E2" s="45"/>
    </row>
    <row r="3" spans="1:11" ht="18" x14ac:dyDescent="0.25">
      <c r="A3" s="59" t="s">
        <v>34</v>
      </c>
      <c r="B3" s="59"/>
      <c r="C3" s="59"/>
      <c r="D3" s="59"/>
      <c r="E3" s="59"/>
    </row>
    <row r="4" spans="1:11" x14ac:dyDescent="0.25">
      <c r="A4" s="60" t="s">
        <v>18</v>
      </c>
      <c r="B4" s="61"/>
      <c r="C4" s="33">
        <v>127540</v>
      </c>
      <c r="D4" s="17"/>
      <c r="E4" s="17"/>
    </row>
    <row r="5" spans="1:11" x14ac:dyDescent="0.25">
      <c r="A5" s="62" t="s">
        <v>19</v>
      </c>
      <c r="B5" s="63"/>
      <c r="C5" s="63"/>
      <c r="D5" s="63"/>
      <c r="E5" s="64"/>
    </row>
    <row r="6" spans="1:11" x14ac:dyDescent="0.25">
      <c r="A6" s="65" t="s">
        <v>20</v>
      </c>
      <c r="B6" s="66"/>
      <c r="C6" s="66"/>
      <c r="D6" s="66"/>
      <c r="E6" s="66"/>
    </row>
    <row r="7" spans="1:11" ht="25.5" x14ac:dyDescent="0.25">
      <c r="A7" s="20" t="s">
        <v>21</v>
      </c>
      <c r="B7" s="20" t="s">
        <v>22</v>
      </c>
      <c r="C7" s="20" t="s">
        <v>23</v>
      </c>
      <c r="D7" s="21" t="s">
        <v>43</v>
      </c>
      <c r="E7" s="22" t="s">
        <v>24</v>
      </c>
    </row>
    <row r="8" spans="1:11" x14ac:dyDescent="0.25">
      <c r="A8" s="23" t="s">
        <v>25</v>
      </c>
      <c r="B8" s="17">
        <v>15</v>
      </c>
      <c r="C8" s="24">
        <f>(C4*B8)/100</f>
        <v>19131</v>
      </c>
      <c r="D8" s="25">
        <f t="shared" ref="D8:D13" si="0">(C8/2)</f>
        <v>9565.5</v>
      </c>
      <c r="E8" s="26">
        <f t="shared" ref="E8:E13" si="1">ROUND(D8,-2)</f>
        <v>9600</v>
      </c>
    </row>
    <row r="9" spans="1:11" ht="15.75" customHeight="1" x14ac:dyDescent="0.25">
      <c r="A9" s="23" t="s">
        <v>26</v>
      </c>
      <c r="B9" s="17">
        <v>16</v>
      </c>
      <c r="C9" s="24">
        <f>(C4*B9)/100</f>
        <v>20406.400000000001</v>
      </c>
      <c r="D9" s="25">
        <f t="shared" si="0"/>
        <v>10203.200000000001</v>
      </c>
      <c r="E9" s="26">
        <f t="shared" si="1"/>
        <v>10200</v>
      </c>
    </row>
    <row r="10" spans="1:11" x14ac:dyDescent="0.25">
      <c r="A10" s="23" t="s">
        <v>27</v>
      </c>
      <c r="B10" s="17">
        <v>17</v>
      </c>
      <c r="C10" s="24">
        <f>(C4*B10)/100</f>
        <v>21681.8</v>
      </c>
      <c r="D10" s="25">
        <f t="shared" si="0"/>
        <v>10840.9</v>
      </c>
      <c r="E10" s="26">
        <f t="shared" si="1"/>
        <v>10800</v>
      </c>
    </row>
    <row r="11" spans="1:11" x14ac:dyDescent="0.25">
      <c r="A11" s="23" t="s">
        <v>28</v>
      </c>
      <c r="B11" s="17">
        <v>18</v>
      </c>
      <c r="C11" s="24">
        <f>(C4*B11)/100</f>
        <v>22957.200000000001</v>
      </c>
      <c r="D11" s="25">
        <f t="shared" si="0"/>
        <v>11478.6</v>
      </c>
      <c r="E11" s="26">
        <f t="shared" si="1"/>
        <v>11500</v>
      </c>
    </row>
    <row r="12" spans="1:11" x14ac:dyDescent="0.25">
      <c r="A12" s="23" t="s">
        <v>29</v>
      </c>
      <c r="B12" s="17">
        <v>19</v>
      </c>
      <c r="C12" s="24">
        <f>(C4*B12)/100</f>
        <v>24232.6</v>
      </c>
      <c r="D12" s="25">
        <f t="shared" si="0"/>
        <v>12116.3</v>
      </c>
      <c r="E12" s="26">
        <f t="shared" si="1"/>
        <v>12100</v>
      </c>
    </row>
    <row r="13" spans="1:11" x14ac:dyDescent="0.25">
      <c r="A13" s="17" t="s">
        <v>30</v>
      </c>
      <c r="B13" s="17">
        <v>20</v>
      </c>
      <c r="C13" s="24">
        <f>(C4*B13)/100</f>
        <v>25508</v>
      </c>
      <c r="D13" s="25">
        <f t="shared" si="0"/>
        <v>12754</v>
      </c>
      <c r="E13" s="26">
        <f t="shared" si="1"/>
        <v>12800</v>
      </c>
    </row>
    <row r="15" spans="1:11" ht="18" x14ac:dyDescent="0.25">
      <c r="A15" s="70" t="s">
        <v>17</v>
      </c>
      <c r="B15" s="70"/>
      <c r="C15" s="70"/>
      <c r="D15" s="70"/>
      <c r="E15" s="70"/>
      <c r="H15"/>
      <c r="K15"/>
    </row>
    <row r="16" spans="1:11" x14ac:dyDescent="0.25">
      <c r="A16" s="19" t="s">
        <v>18</v>
      </c>
      <c r="B16" s="71">
        <v>777590</v>
      </c>
      <c r="C16" s="72"/>
      <c r="D16" s="17"/>
      <c r="E16" s="17"/>
      <c r="H16"/>
      <c r="K16"/>
    </row>
    <row r="17" spans="1:11" x14ac:dyDescent="0.25">
      <c r="A17" s="62" t="s">
        <v>19</v>
      </c>
      <c r="B17" s="63"/>
      <c r="C17" s="63"/>
      <c r="D17" s="63"/>
      <c r="E17" s="64"/>
      <c r="H17"/>
      <c r="K17"/>
    </row>
    <row r="18" spans="1:11" x14ac:dyDescent="0.25">
      <c r="A18" s="65" t="s">
        <v>20</v>
      </c>
      <c r="B18" s="66"/>
      <c r="C18" s="66"/>
      <c r="D18" s="66"/>
      <c r="E18" s="66"/>
      <c r="H18"/>
      <c r="K18"/>
    </row>
    <row r="19" spans="1:11" ht="25.5" x14ac:dyDescent="0.25">
      <c r="A19" s="20" t="s">
        <v>21</v>
      </c>
      <c r="B19" s="20" t="s">
        <v>22</v>
      </c>
      <c r="C19" s="20" t="s">
        <v>23</v>
      </c>
      <c r="D19" s="21" t="s">
        <v>43</v>
      </c>
      <c r="E19" s="22" t="s">
        <v>24</v>
      </c>
      <c r="H19"/>
      <c r="K19"/>
    </row>
    <row r="20" spans="1:11" x14ac:dyDescent="0.25">
      <c r="A20" s="23" t="s">
        <v>25</v>
      </c>
      <c r="B20" s="17">
        <v>5</v>
      </c>
      <c r="C20" s="24">
        <f>(B16*B20)/100</f>
        <v>38879.5</v>
      </c>
      <c r="D20" s="25">
        <f t="shared" ref="D20:D25" si="2">(C20/2)</f>
        <v>19439.75</v>
      </c>
      <c r="E20" s="26">
        <f t="shared" ref="E20:E25" si="3">ROUND(D20,-2)</f>
        <v>19400</v>
      </c>
      <c r="H20"/>
      <c r="K20"/>
    </row>
    <row r="21" spans="1:11" x14ac:dyDescent="0.25">
      <c r="A21" s="23" t="s">
        <v>26</v>
      </c>
      <c r="B21" s="17">
        <v>6</v>
      </c>
      <c r="C21" s="24">
        <f>(B16*B21)/100</f>
        <v>46655.4</v>
      </c>
      <c r="D21" s="25">
        <f t="shared" si="2"/>
        <v>23327.7</v>
      </c>
      <c r="E21" s="26">
        <f t="shared" si="3"/>
        <v>23300</v>
      </c>
      <c r="H21"/>
      <c r="K21"/>
    </row>
    <row r="22" spans="1:11" x14ac:dyDescent="0.25">
      <c r="A22" s="23" t="s">
        <v>27</v>
      </c>
      <c r="B22" s="17">
        <v>8</v>
      </c>
      <c r="C22" s="24">
        <f>(B16*B22)/100</f>
        <v>62207.199999999997</v>
      </c>
      <c r="D22" s="25">
        <f t="shared" si="2"/>
        <v>31103.599999999999</v>
      </c>
      <c r="E22" s="26">
        <f t="shared" si="3"/>
        <v>31100</v>
      </c>
      <c r="H22"/>
      <c r="K22"/>
    </row>
    <row r="23" spans="1:11" x14ac:dyDescent="0.25">
      <c r="A23" s="23" t="s">
        <v>28</v>
      </c>
      <c r="B23" s="17">
        <v>10</v>
      </c>
      <c r="C23" s="24">
        <f>(B16*B23)/100</f>
        <v>77759</v>
      </c>
      <c r="D23" s="25">
        <f t="shared" si="2"/>
        <v>38879.5</v>
      </c>
      <c r="E23" s="26">
        <f t="shared" si="3"/>
        <v>38900</v>
      </c>
      <c r="H23"/>
      <c r="K23"/>
    </row>
    <row r="24" spans="1:11" x14ac:dyDescent="0.25">
      <c r="A24" s="23" t="s">
        <v>29</v>
      </c>
      <c r="B24" s="17">
        <v>15</v>
      </c>
      <c r="C24" s="24">
        <f>(B16*B24)/100</f>
        <v>116638.5</v>
      </c>
      <c r="D24" s="25">
        <f t="shared" si="2"/>
        <v>58319.25</v>
      </c>
      <c r="E24" s="26">
        <f t="shared" si="3"/>
        <v>58300</v>
      </c>
      <c r="H24"/>
      <c r="K24"/>
    </row>
    <row r="25" spans="1:11" x14ac:dyDescent="0.25">
      <c r="A25" s="18" t="s">
        <v>30</v>
      </c>
      <c r="B25" s="17">
        <v>20</v>
      </c>
      <c r="C25" s="24">
        <f>(B16*B25)/100</f>
        <v>155518</v>
      </c>
      <c r="D25" s="25">
        <f t="shared" si="2"/>
        <v>77759</v>
      </c>
      <c r="E25" s="26">
        <f t="shared" si="3"/>
        <v>77800</v>
      </c>
      <c r="H25"/>
      <c r="K25"/>
    </row>
    <row r="26" spans="1:11" x14ac:dyDescent="0.25">
      <c r="A26" s="73" t="s">
        <v>31</v>
      </c>
      <c r="B26" s="74"/>
      <c r="C26" s="74"/>
      <c r="D26" s="74"/>
      <c r="E26" s="75"/>
      <c r="H26"/>
      <c r="K26"/>
    </row>
    <row r="27" spans="1:11" x14ac:dyDescent="0.25">
      <c r="A27" s="23" t="s">
        <v>25</v>
      </c>
      <c r="B27" s="17">
        <v>15</v>
      </c>
      <c r="C27" s="24">
        <f>(B16*B27)/100</f>
        <v>116638.5</v>
      </c>
      <c r="D27" s="25">
        <f t="shared" ref="D27:D32" si="4">(C27/2)</f>
        <v>58319.25</v>
      </c>
      <c r="E27" s="26">
        <f t="shared" ref="E27:E32" si="5">ROUND(D27,-2)</f>
        <v>58300</v>
      </c>
      <c r="H27"/>
      <c r="K27"/>
    </row>
    <row r="28" spans="1:11" x14ac:dyDescent="0.25">
      <c r="A28" s="23" t="s">
        <v>26</v>
      </c>
      <c r="B28" s="17">
        <v>17</v>
      </c>
      <c r="C28" s="24">
        <f>(B16*B28)/100</f>
        <v>132190.29999999999</v>
      </c>
      <c r="D28" s="25">
        <f t="shared" si="4"/>
        <v>66095.149999999994</v>
      </c>
      <c r="E28" s="26">
        <f t="shared" si="5"/>
        <v>66100</v>
      </c>
      <c r="H28"/>
      <c r="K28"/>
    </row>
    <row r="29" spans="1:11" x14ac:dyDescent="0.25">
      <c r="A29" s="23" t="s">
        <v>27</v>
      </c>
      <c r="B29" s="17">
        <v>19</v>
      </c>
      <c r="C29" s="24">
        <f>(B16*B29)/100</f>
        <v>147742.1</v>
      </c>
      <c r="D29" s="25">
        <f t="shared" si="4"/>
        <v>73871.05</v>
      </c>
      <c r="E29" s="26">
        <f t="shared" si="5"/>
        <v>73900</v>
      </c>
      <c r="H29"/>
      <c r="K29"/>
    </row>
    <row r="30" spans="1:11" x14ac:dyDescent="0.25">
      <c r="A30" s="23" t="s">
        <v>28</v>
      </c>
      <c r="B30" s="17">
        <v>20</v>
      </c>
      <c r="C30" s="24">
        <f>(B16*B30)/100</f>
        <v>155518</v>
      </c>
      <c r="D30" s="25">
        <f t="shared" si="4"/>
        <v>77759</v>
      </c>
      <c r="E30" s="26">
        <f>ROUND(D30,-2)</f>
        <v>77800</v>
      </c>
      <c r="H30"/>
      <c r="K30"/>
    </row>
    <row r="31" spans="1:11" x14ac:dyDescent="0.25">
      <c r="A31" s="23" t="s">
        <v>29</v>
      </c>
      <c r="B31" s="17">
        <v>30</v>
      </c>
      <c r="C31" s="24">
        <f>(B16*B31)/100</f>
        <v>233277</v>
      </c>
      <c r="D31" s="25">
        <f t="shared" si="4"/>
        <v>116638.5</v>
      </c>
      <c r="E31" s="26">
        <f t="shared" si="5"/>
        <v>116600</v>
      </c>
      <c r="H31"/>
      <c r="K31"/>
    </row>
    <row r="32" spans="1:11" x14ac:dyDescent="0.25">
      <c r="A32" s="17" t="s">
        <v>30</v>
      </c>
      <c r="B32" s="17">
        <v>40</v>
      </c>
      <c r="C32" s="24">
        <f>(B16*B32)/100</f>
        <v>311036</v>
      </c>
      <c r="D32" s="25">
        <f t="shared" si="4"/>
        <v>155518</v>
      </c>
      <c r="E32" s="26">
        <f t="shared" si="5"/>
        <v>155500</v>
      </c>
      <c r="H32"/>
      <c r="K32"/>
    </row>
    <row r="33" spans="1:11" ht="34.5" customHeight="1" x14ac:dyDescent="0.25">
      <c r="A33" s="76" t="s">
        <v>32</v>
      </c>
      <c r="B33" s="77"/>
      <c r="C33" s="77"/>
      <c r="D33" s="77"/>
      <c r="E33" s="78"/>
      <c r="H33"/>
      <c r="K33"/>
    </row>
    <row r="34" spans="1:11" x14ac:dyDescent="0.25">
      <c r="A34" s="23" t="s">
        <v>25</v>
      </c>
      <c r="B34" s="17">
        <v>15</v>
      </c>
      <c r="C34" s="24">
        <f>(B16*B34)/100</f>
        <v>116638.5</v>
      </c>
      <c r="D34" s="25">
        <f t="shared" ref="D34:D39" si="6">(C34/2)</f>
        <v>58319.25</v>
      </c>
      <c r="E34" s="26">
        <f t="shared" ref="E34:E39" si="7">ROUND(D34,-2)</f>
        <v>58300</v>
      </c>
      <c r="H34"/>
      <c r="K34"/>
    </row>
    <row r="35" spans="1:11" x14ac:dyDescent="0.25">
      <c r="A35" s="23" t="s">
        <v>26</v>
      </c>
      <c r="B35" s="17">
        <v>20</v>
      </c>
      <c r="C35" s="24">
        <f>(B16*B35)/100</f>
        <v>155518</v>
      </c>
      <c r="D35" s="25">
        <f t="shared" si="6"/>
        <v>77759</v>
      </c>
      <c r="E35" s="26">
        <f t="shared" si="7"/>
        <v>77800</v>
      </c>
      <c r="H35"/>
      <c r="K35"/>
    </row>
    <row r="36" spans="1:11" x14ac:dyDescent="0.25">
      <c r="A36" s="23" t="s">
        <v>27</v>
      </c>
      <c r="B36" s="17">
        <v>25</v>
      </c>
      <c r="C36" s="24">
        <f>(B16*B36)/100</f>
        <v>194397.5</v>
      </c>
      <c r="D36" s="25">
        <f t="shared" si="6"/>
        <v>97198.75</v>
      </c>
      <c r="E36" s="26">
        <f t="shared" si="7"/>
        <v>97200</v>
      </c>
      <c r="H36"/>
      <c r="K36"/>
    </row>
    <row r="37" spans="1:11" x14ac:dyDescent="0.25">
      <c r="A37" s="23" t="s">
        <v>28</v>
      </c>
      <c r="B37" s="17">
        <v>30</v>
      </c>
      <c r="C37" s="24">
        <f>(B16*B37)/100</f>
        <v>233277</v>
      </c>
      <c r="D37" s="25">
        <f t="shared" si="6"/>
        <v>116638.5</v>
      </c>
      <c r="E37" s="26">
        <f t="shared" si="7"/>
        <v>116600</v>
      </c>
      <c r="H37"/>
      <c r="K37"/>
    </row>
    <row r="38" spans="1:11" x14ac:dyDescent="0.25">
      <c r="A38" s="23" t="s">
        <v>29</v>
      </c>
      <c r="B38" s="27">
        <v>35</v>
      </c>
      <c r="C38" s="24">
        <f>(B16*B38)/100</f>
        <v>272156.5</v>
      </c>
      <c r="D38" s="25">
        <f t="shared" si="6"/>
        <v>136078.25</v>
      </c>
      <c r="E38" s="26">
        <f t="shared" si="7"/>
        <v>136100</v>
      </c>
      <c r="H38"/>
      <c r="K38"/>
    </row>
    <row r="39" spans="1:11" x14ac:dyDescent="0.25">
      <c r="A39" s="17" t="s">
        <v>30</v>
      </c>
      <c r="B39" s="17">
        <v>40</v>
      </c>
      <c r="C39" s="24">
        <f>(B16*B39)/100</f>
        <v>311036</v>
      </c>
      <c r="D39" s="25">
        <f t="shared" si="6"/>
        <v>155518</v>
      </c>
      <c r="E39" s="26">
        <f t="shared" si="7"/>
        <v>155500</v>
      </c>
      <c r="I39" s="28"/>
      <c r="J39" s="29"/>
      <c r="K39" s="30"/>
    </row>
    <row r="40" spans="1:11" ht="83.25" customHeight="1" x14ac:dyDescent="0.25">
      <c r="A40" s="67" t="s">
        <v>33</v>
      </c>
      <c r="B40" s="68"/>
      <c r="C40" s="68"/>
      <c r="D40" s="68"/>
      <c r="E40" s="69"/>
    </row>
    <row r="41" spans="1:11" x14ac:dyDescent="0.25">
      <c r="A41" s="31" t="s">
        <v>25</v>
      </c>
      <c r="B41" s="31">
        <v>20</v>
      </c>
      <c r="C41" s="32">
        <f>(B16*B41)/100</f>
        <v>155518</v>
      </c>
      <c r="D41" s="32">
        <f t="shared" ref="D41:D46" si="8">C41/2</f>
        <v>77759</v>
      </c>
      <c r="E41" s="26">
        <f t="shared" ref="E41:E46" si="9">ROUND(D41,-2)</f>
        <v>77800</v>
      </c>
    </row>
    <row r="42" spans="1:11" x14ac:dyDescent="0.25">
      <c r="A42" s="31" t="s">
        <v>26</v>
      </c>
      <c r="B42" s="31">
        <v>25</v>
      </c>
      <c r="C42" s="32">
        <f>(B16*B42)/100</f>
        <v>194397.5</v>
      </c>
      <c r="D42" s="32">
        <f t="shared" si="8"/>
        <v>97198.75</v>
      </c>
      <c r="E42" s="26">
        <f t="shared" si="9"/>
        <v>97200</v>
      </c>
    </row>
    <row r="43" spans="1:11" x14ac:dyDescent="0.25">
      <c r="A43" s="31" t="s">
        <v>27</v>
      </c>
      <c r="B43" s="31">
        <v>30</v>
      </c>
      <c r="C43" s="32">
        <f>(B16*B43)/100</f>
        <v>233277</v>
      </c>
      <c r="D43" s="32">
        <f t="shared" si="8"/>
        <v>116638.5</v>
      </c>
      <c r="E43" s="26">
        <f t="shared" si="9"/>
        <v>116600</v>
      </c>
    </row>
    <row r="44" spans="1:11" x14ac:dyDescent="0.25">
      <c r="A44" s="31" t="s">
        <v>28</v>
      </c>
      <c r="B44" s="31">
        <v>35</v>
      </c>
      <c r="C44" s="32">
        <f>(B16*B44)/100</f>
        <v>272156.5</v>
      </c>
      <c r="D44" s="32">
        <f t="shared" si="8"/>
        <v>136078.25</v>
      </c>
      <c r="E44" s="26">
        <f t="shared" si="9"/>
        <v>136100</v>
      </c>
    </row>
    <row r="45" spans="1:11" x14ac:dyDescent="0.25">
      <c r="A45" s="31" t="s">
        <v>29</v>
      </c>
      <c r="B45" s="31">
        <v>40</v>
      </c>
      <c r="C45" s="32">
        <f>(B16*B45)/100</f>
        <v>311036</v>
      </c>
      <c r="D45" s="32">
        <f t="shared" si="8"/>
        <v>155518</v>
      </c>
      <c r="E45" s="26">
        <f t="shared" si="9"/>
        <v>155500</v>
      </c>
    </row>
    <row r="46" spans="1:11" x14ac:dyDescent="0.25">
      <c r="A46" s="31" t="s">
        <v>30</v>
      </c>
      <c r="B46" s="31">
        <v>50</v>
      </c>
      <c r="C46" s="32">
        <f>(B16*B46)/100</f>
        <v>388795</v>
      </c>
      <c r="D46" s="32">
        <f t="shared" si="8"/>
        <v>194397.5</v>
      </c>
      <c r="E46" s="26">
        <f t="shared" si="9"/>
        <v>194400</v>
      </c>
    </row>
  </sheetData>
  <mergeCells count="12">
    <mergeCell ref="A40:E40"/>
    <mergeCell ref="A15:E15"/>
    <mergeCell ref="B16:C16"/>
    <mergeCell ref="A17:E17"/>
    <mergeCell ref="A18:E18"/>
    <mergeCell ref="A26:E26"/>
    <mergeCell ref="A33:E33"/>
    <mergeCell ref="A1:E1"/>
    <mergeCell ref="A3:E3"/>
    <mergeCell ref="A4:B4"/>
    <mergeCell ref="A5:E5"/>
    <mergeCell ref="A6:E6"/>
  </mergeCells>
  <pageMargins left="0.7" right="0.7" top="0.75" bottom="0.75" header="0.3" footer="0.3"/>
  <pageSetup paperSize="9" scale="93" orientation="portrait" r:id="rId1"/>
  <colBreaks count="1" manualBreakCount="1">
    <brk id="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Díjalap számítása</vt:lpstr>
      <vt:lpstr> Zeneművészet ek., egyéni</vt:lpstr>
      <vt:lpstr>' Zeneművészet ek., egyéni'!Nyomtatási_terület</vt:lpstr>
    </vt:vector>
  </TitlesOfParts>
  <Company>Klebelsberg Intézményfenntartó Központ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 Istvánné</dc:creator>
  <cp:lastModifiedBy>Titkárság Zeneiskola</cp:lastModifiedBy>
  <cp:lastPrinted>2026-04-29T13:14:54Z</cp:lastPrinted>
  <dcterms:created xsi:type="dcterms:W3CDTF">2017-05-16T09:32:44Z</dcterms:created>
  <dcterms:modified xsi:type="dcterms:W3CDTF">2026-04-29T13:42:34Z</dcterms:modified>
</cp:coreProperties>
</file>